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iyanavanmaldegem/Documents/SAWASDEE/CBF/Staat van Baten en Lasten/2021/"/>
    </mc:Choice>
  </mc:AlternateContent>
  <xr:revisionPtr revIDLastSave="0" documentId="8_{12B6B2A1-A9C8-E348-800A-57C95A1B3031}" xr6:coauthVersionLast="45" xr6:coauthVersionMax="45" xr10:uidLastSave="{00000000-0000-0000-0000-000000000000}"/>
  <bookViews>
    <workbookView xWindow="480" yWindow="960" windowWidth="25040" windowHeight="14040" xr2:uid="{5DBF4D92-BD93-7D4B-8EB2-C88AD36DC960}"/>
  </bookViews>
  <sheets>
    <sheet name="Blad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D32" i="1"/>
  <c r="D31" i="1"/>
  <c r="D21" i="1"/>
  <c r="D20" i="1"/>
  <c r="D19" i="1"/>
  <c r="D18" i="1"/>
  <c r="D30" i="1" s="1"/>
  <c r="D33" i="1" s="1"/>
  <c r="D13" i="1"/>
  <c r="D11" i="1"/>
  <c r="D9" i="1"/>
  <c r="D8" i="1"/>
  <c r="D10" i="1" s="1"/>
  <c r="D14" i="1" s="1"/>
  <c r="D35" i="1" s="1"/>
  <c r="D37" i="1" s="1"/>
  <c r="D45" i="1" s="1"/>
  <c r="D7" i="1"/>
  <c r="D5" i="1"/>
  <c r="B5" i="1"/>
</calcChain>
</file>

<file path=xl/sharedStrings.xml><?xml version="1.0" encoding="utf-8"?>
<sst xmlns="http://schemas.openxmlformats.org/spreadsheetml/2006/main" count="38" uniqueCount="38">
  <si>
    <t>Stichting Sawasdee</t>
  </si>
  <si>
    <t>Staat van baten en lasten</t>
  </si>
  <si>
    <t>Baten</t>
  </si>
  <si>
    <t>1. particulieren</t>
  </si>
  <si>
    <t>2. bedrijven</t>
  </si>
  <si>
    <t>3. organisaties zndr winststreven</t>
  </si>
  <si>
    <t>Som van de geworven baten</t>
  </si>
  <si>
    <t>4. als tegenprestatie voor levering</t>
  </si>
  <si>
    <t xml:space="preserve">     van producten en/of diensten</t>
  </si>
  <si>
    <t>5. Overige baten</t>
  </si>
  <si>
    <t>Som van de baten</t>
  </si>
  <si>
    <t>Lasten</t>
  </si>
  <si>
    <t>1. Besteed aan doelstellingen</t>
  </si>
  <si>
    <t>- Leveren Hulpgoederen</t>
  </si>
  <si>
    <t>- Transportkosten./ opslag/douane,etc. van hulpg./containers</t>
  </si>
  <si>
    <t>- Support scholen</t>
  </si>
  <si>
    <t>-Kosten boek pater Visser</t>
  </si>
  <si>
    <t xml:space="preserve">-Bijdrage aan SSCR </t>
  </si>
  <si>
    <t>- Overige bestedingen aan DB/Pater Visser</t>
  </si>
  <si>
    <t>-Noodhulp ivm overstroming via WG</t>
  </si>
  <si>
    <t>-Ondersteuning Weeskind Srey Rath</t>
  </si>
  <si>
    <t>Bouw shops SSH via WG</t>
  </si>
  <si>
    <t>-Sanitatian project Salabalath met WG</t>
  </si>
  <si>
    <t>-Ondersteuning kinderfonds</t>
  </si>
  <si>
    <t>-Betalingsverplichting gevangenis sihanoukville</t>
  </si>
  <si>
    <t>Totaal besteed aan doelstellingen</t>
  </si>
  <si>
    <t>2. Wervingskosten</t>
  </si>
  <si>
    <t>3. Kosten beheer/administratie</t>
  </si>
  <si>
    <t>Som van de lasten</t>
  </si>
  <si>
    <t>Saldo voor financiële baten en lasten</t>
  </si>
  <si>
    <t>Saldo financiële baten en lasten</t>
  </si>
  <si>
    <t>SALDO VAN BATEN EN LASTEN</t>
  </si>
  <si>
    <t>Bestemming saldo van baten en lasten</t>
  </si>
  <si>
    <t>Toevoeging/onttrekking aan:</t>
  </si>
  <si>
    <t>- continuïteitsreserve</t>
  </si>
  <si>
    <t>- bestemmingsreserve</t>
  </si>
  <si>
    <t>- overige reserve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</si>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</sst>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quotePrefix="1"/>
    <xf numFmtId="3" fontId="0" fillId="0" borderId="0" xfId="0" applyNumberFormat="1"/>
    <xf numFmtId="0" fontId="3" fillId="0" borderId="0" xfId="0" applyFont="1"/>
    <xf numFmtId="3" fontId="3" fillId="0" borderId="0" xfId="0" applyNumberFormat="1" applyFont="1"/>
    <xf numFmtId="3" fontId="2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iyanavanmaldegem/Documents/SAWASDEE/CBF/Jaarrekening%20vanaf%202020/Stichting%20Sawasdee/Sawasdee%20Jaarrekening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at baten lasten"/>
      <sheetName val="Bestedingen"/>
      <sheetName val="Ontvangsten"/>
      <sheetName val="Balans"/>
      <sheetName val="Balansmutaties"/>
    </sheetNames>
    <sheetDataSet>
      <sheetData sheetId="0"/>
      <sheetData sheetId="1">
        <row r="71">
          <cell r="C71">
            <v>529.06999999999994</v>
          </cell>
          <cell r="D71">
            <v>7986.8729507999997</v>
          </cell>
          <cell r="E71">
            <v>45600.841222800002</v>
          </cell>
          <cell r="G71">
            <v>6846.47</v>
          </cell>
          <cell r="I71">
            <v>2115.21</v>
          </cell>
          <cell r="K71">
            <v>6116.3400000000011</v>
          </cell>
          <cell r="M71">
            <v>54.089658299999996</v>
          </cell>
        </row>
      </sheetData>
      <sheetData sheetId="2">
        <row r="100">
          <cell r="C100">
            <v>0</v>
          </cell>
          <cell r="D100">
            <v>54184.298600000002</v>
          </cell>
          <cell r="E100">
            <v>17500</v>
          </cell>
          <cell r="G100">
            <v>18358.75</v>
          </cell>
          <cell r="I100">
            <v>1563.39</v>
          </cell>
          <cell r="J100">
            <v>10924.099999999999</v>
          </cell>
          <cell r="L100">
            <v>0</v>
          </cell>
        </row>
      </sheetData>
      <sheetData sheetId="3"/>
      <sheetData sheetId="4">
        <row r="91">
          <cell r="J91">
            <v>3767.5194308481132</v>
          </cell>
        </row>
        <row r="92">
          <cell r="K92">
            <v>992.2802847518858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58895-948E-D847-A487-97B2711BC4BB}">
  <dimension ref="A1:D45"/>
  <sheetViews>
    <sheetView tabSelected="1" topLeftCell="A34" workbookViewId="0">
      <selection sqref="A1:D46"/>
    </sheetView>
  </sheetViews>
  <sheetFormatPr baseColWidth="10" defaultRowHeight="16" x14ac:dyDescent="0.2"/>
  <cols>
    <col min="1" max="1" width="55.1640625" customWidth="1"/>
  </cols>
  <sheetData>
    <row r="1" spans="1:4" x14ac:dyDescent="0.2">
      <c r="A1" t="s">
        <v>0</v>
      </c>
    </row>
    <row r="3" spans="1:4" x14ac:dyDescent="0.2">
      <c r="A3" s="1" t="s">
        <v>1</v>
      </c>
      <c r="B3" s="2">
        <v>2021</v>
      </c>
    </row>
    <row r="5" spans="1:4" x14ac:dyDescent="0.2">
      <c r="B5" s="3">
        <f>+D5-1</f>
        <v>2020</v>
      </c>
      <c r="C5" s="3"/>
      <c r="D5" s="3">
        <f>+B3</f>
        <v>2021</v>
      </c>
    </row>
    <row r="6" spans="1:4" x14ac:dyDescent="0.2">
      <c r="A6" s="4" t="s">
        <v>2</v>
      </c>
    </row>
    <row r="7" spans="1:4" x14ac:dyDescent="0.2">
      <c r="A7" s="5" t="s">
        <v>3</v>
      </c>
      <c r="B7" s="6">
        <v>24817</v>
      </c>
      <c r="C7" s="6"/>
      <c r="D7" s="6">
        <f>+[1]Ontvangsten!C100+[1]Ontvangsten!D100</f>
        <v>54184.298600000002</v>
      </c>
    </row>
    <row r="8" spans="1:4" x14ac:dyDescent="0.2">
      <c r="A8" s="5" t="s">
        <v>4</v>
      </c>
      <c r="B8" s="6">
        <v>8860</v>
      </c>
      <c r="C8" s="6"/>
      <c r="D8" s="6">
        <f>+[1]Ontvangsten!E100</f>
        <v>17500</v>
      </c>
    </row>
    <row r="9" spans="1:4" x14ac:dyDescent="0.2">
      <c r="A9" s="5" t="s">
        <v>5</v>
      </c>
      <c r="B9" s="6">
        <v>32338</v>
      </c>
      <c r="C9" s="6"/>
      <c r="D9" s="6">
        <f>+[1]Ontvangsten!G100</f>
        <v>18358.75</v>
      </c>
    </row>
    <row r="10" spans="1:4" x14ac:dyDescent="0.2">
      <c r="A10" s="7" t="s">
        <v>6</v>
      </c>
      <c r="B10" s="8">
        <v>66014</v>
      </c>
      <c r="C10" s="8"/>
      <c r="D10" s="8">
        <f>SUM(D7:D9)</f>
        <v>90043.048600000009</v>
      </c>
    </row>
    <row r="11" spans="1:4" x14ac:dyDescent="0.2">
      <c r="A11" s="5" t="s">
        <v>7</v>
      </c>
      <c r="B11" s="6">
        <v>616</v>
      </c>
      <c r="C11" s="6"/>
      <c r="D11" s="6">
        <f>+[1]Ontvangsten!I100</f>
        <v>1563.39</v>
      </c>
    </row>
    <row r="12" spans="1:4" x14ac:dyDescent="0.2">
      <c r="A12" t="s">
        <v>8</v>
      </c>
      <c r="B12" s="6"/>
      <c r="C12" s="6"/>
      <c r="D12" s="6"/>
    </row>
    <row r="13" spans="1:4" x14ac:dyDescent="0.2">
      <c r="A13" s="5" t="s">
        <v>9</v>
      </c>
      <c r="B13" s="6">
        <v>146866</v>
      </c>
      <c r="C13" s="6"/>
      <c r="D13" s="6">
        <f>+[1]Ontvangsten!J100</f>
        <v>10924.099999999999</v>
      </c>
    </row>
    <row r="14" spans="1:4" x14ac:dyDescent="0.2">
      <c r="A14" s="4" t="s">
        <v>10</v>
      </c>
      <c r="B14" s="9">
        <v>213497</v>
      </c>
      <c r="C14" s="9"/>
      <c r="D14" s="9">
        <f>SUM(D10:D13)</f>
        <v>102530.5386</v>
      </c>
    </row>
    <row r="15" spans="1:4" x14ac:dyDescent="0.2">
      <c r="B15" s="6"/>
      <c r="C15" s="6"/>
      <c r="D15" s="6"/>
    </row>
    <row r="16" spans="1:4" x14ac:dyDescent="0.2">
      <c r="A16" s="4" t="s">
        <v>11</v>
      </c>
      <c r="B16" s="6"/>
      <c r="C16" s="6"/>
      <c r="D16" s="6"/>
    </row>
    <row r="17" spans="1:4" x14ac:dyDescent="0.2">
      <c r="A17" t="s">
        <v>12</v>
      </c>
      <c r="B17" s="6"/>
      <c r="C17" s="6"/>
      <c r="D17" s="6"/>
    </row>
    <row r="18" spans="1:4" x14ac:dyDescent="0.2">
      <c r="A18" s="5" t="s">
        <v>13</v>
      </c>
      <c r="B18" s="6">
        <v>2397</v>
      </c>
      <c r="C18" s="6"/>
      <c r="D18" s="6">
        <f>+[1]Bestedingen!C71</f>
        <v>529.06999999999994</v>
      </c>
    </row>
    <row r="19" spans="1:4" x14ac:dyDescent="0.2">
      <c r="A19" s="5" t="s">
        <v>14</v>
      </c>
      <c r="B19" s="6">
        <v>6343</v>
      </c>
      <c r="C19" s="6"/>
      <c r="D19" s="6">
        <f>+[1]Bestedingen!D71</f>
        <v>7986.8729507999997</v>
      </c>
    </row>
    <row r="20" spans="1:4" x14ac:dyDescent="0.2">
      <c r="A20" s="5" t="s">
        <v>15</v>
      </c>
      <c r="B20" s="6">
        <v>0</v>
      </c>
      <c r="C20" s="6"/>
      <c r="D20" s="6">
        <f>+[1]Bestedingen!E71</f>
        <v>45600.841222800002</v>
      </c>
    </row>
    <row r="21" spans="1:4" x14ac:dyDescent="0.2">
      <c r="A21" s="5" t="s">
        <v>16</v>
      </c>
      <c r="B21" s="6">
        <v>28983</v>
      </c>
      <c r="C21" s="6"/>
      <c r="D21" s="6">
        <f>[1]Bestedingen!G71</f>
        <v>6846.47</v>
      </c>
    </row>
    <row r="22" spans="1:4" x14ac:dyDescent="0.2">
      <c r="A22" s="5" t="s">
        <v>17</v>
      </c>
      <c r="B22" s="6">
        <v>20786</v>
      </c>
      <c r="C22" s="6"/>
      <c r="D22" s="6">
        <v>4500</v>
      </c>
    </row>
    <row r="23" spans="1:4" x14ac:dyDescent="0.2">
      <c r="A23" s="5" t="s">
        <v>18</v>
      </c>
      <c r="B23" s="6">
        <v>0</v>
      </c>
      <c r="C23" s="6"/>
      <c r="D23" s="6">
        <v>2512.5</v>
      </c>
    </row>
    <row r="24" spans="1:4" x14ac:dyDescent="0.2">
      <c r="A24" s="5" t="s">
        <v>19</v>
      </c>
      <c r="B24" s="6">
        <v>0</v>
      </c>
      <c r="C24" s="6"/>
      <c r="D24" s="6">
        <v>17002</v>
      </c>
    </row>
    <row r="25" spans="1:4" x14ac:dyDescent="0.2">
      <c r="A25" s="5" t="s">
        <v>20</v>
      </c>
      <c r="B25" s="6">
        <v>5338</v>
      </c>
      <c r="C25" s="6"/>
      <c r="D25" s="6">
        <v>0</v>
      </c>
    </row>
    <row r="26" spans="1:4" x14ac:dyDescent="0.2">
      <c r="A26" s="5" t="s">
        <v>21</v>
      </c>
      <c r="B26" s="6">
        <v>25488</v>
      </c>
      <c r="C26" s="6"/>
      <c r="D26" s="6">
        <v>29998</v>
      </c>
    </row>
    <row r="27" spans="1:4" x14ac:dyDescent="0.2">
      <c r="A27" s="5" t="s">
        <v>22</v>
      </c>
      <c r="B27" s="6">
        <v>38254</v>
      </c>
      <c r="C27" s="6"/>
      <c r="D27" s="6">
        <v>0</v>
      </c>
    </row>
    <row r="28" spans="1:4" x14ac:dyDescent="0.2">
      <c r="A28" s="5" t="s">
        <v>23</v>
      </c>
      <c r="B28" s="6">
        <v>180</v>
      </c>
      <c r="C28" s="6"/>
      <c r="D28" s="6">
        <v>9212</v>
      </c>
    </row>
    <row r="29" spans="1:4" x14ac:dyDescent="0.2">
      <c r="A29" s="5" t="s">
        <v>24</v>
      </c>
      <c r="B29" s="6">
        <v>26000</v>
      </c>
      <c r="C29" s="6"/>
      <c r="D29" s="6">
        <v>0</v>
      </c>
    </row>
    <row r="30" spans="1:4" x14ac:dyDescent="0.2">
      <c r="A30" s="7" t="s">
        <v>25</v>
      </c>
      <c r="B30" s="8">
        <v>153767</v>
      </c>
      <c r="C30" s="8"/>
      <c r="D30" s="8">
        <f>SUM(D18:D29)</f>
        <v>124187.7541736</v>
      </c>
    </row>
    <row r="31" spans="1:4" x14ac:dyDescent="0.2">
      <c r="A31" s="5" t="s">
        <v>26</v>
      </c>
      <c r="B31" s="6">
        <v>7010</v>
      </c>
      <c r="C31" s="6"/>
      <c r="D31" s="6">
        <f>+[1]Bestedingen!I71</f>
        <v>2115.21</v>
      </c>
    </row>
    <row r="32" spans="1:4" x14ac:dyDescent="0.2">
      <c r="A32" s="5" t="s">
        <v>27</v>
      </c>
      <c r="B32" s="6">
        <v>6374</v>
      </c>
      <c r="C32" s="6"/>
      <c r="D32" s="6">
        <f>+[1]Bestedingen!K71</f>
        <v>6116.3400000000011</v>
      </c>
    </row>
    <row r="33" spans="1:4" x14ac:dyDescent="0.2">
      <c r="A33" s="4" t="s">
        <v>28</v>
      </c>
      <c r="B33" s="9">
        <v>167151</v>
      </c>
      <c r="C33" s="9"/>
      <c r="D33" s="9">
        <f>SUM(D30:D32)</f>
        <v>132419.30417360002</v>
      </c>
    </row>
    <row r="34" spans="1:4" x14ac:dyDescent="0.2">
      <c r="B34" s="6"/>
      <c r="C34" s="6"/>
      <c r="D34" s="6"/>
    </row>
    <row r="35" spans="1:4" x14ac:dyDescent="0.2">
      <c r="A35" s="4" t="s">
        <v>29</v>
      </c>
      <c r="B35" s="9">
        <v>46346</v>
      </c>
      <c r="C35" s="9"/>
      <c r="D35" s="9">
        <f>+D14-D33</f>
        <v>-29888.765573600016</v>
      </c>
    </row>
    <row r="36" spans="1:4" x14ac:dyDescent="0.2">
      <c r="A36" t="s">
        <v>30</v>
      </c>
      <c r="B36" s="6">
        <v>-2316</v>
      </c>
      <c r="C36" s="6"/>
      <c r="D36" s="6">
        <f>+[1]Ontvangsten!L100-[1]Bestedingen!M71+[1]Balansmutaties!J91+[1]Balansmutaties!K92</f>
        <v>4705.7100572999989</v>
      </c>
    </row>
    <row r="37" spans="1:4" x14ac:dyDescent="0.2">
      <c r="A37" s="4" t="s">
        <v>31</v>
      </c>
      <c r="B37" s="9">
        <v>44030</v>
      </c>
      <c r="C37" s="9"/>
      <c r="D37" s="9">
        <f>+D35+D36</f>
        <v>-25183.055516300017</v>
      </c>
    </row>
    <row r="38" spans="1:4" x14ac:dyDescent="0.2">
      <c r="B38" s="6"/>
      <c r="C38" s="6"/>
      <c r="D38" s="6"/>
    </row>
    <row r="39" spans="1:4" x14ac:dyDescent="0.2">
      <c r="A39" s="4" t="s">
        <v>32</v>
      </c>
      <c r="B39" s="6"/>
      <c r="C39" s="6"/>
      <c r="D39" s="6"/>
    </row>
    <row r="40" spans="1:4" x14ac:dyDescent="0.2">
      <c r="A40" s="4" t="s">
        <v>33</v>
      </c>
      <c r="B40" s="6"/>
      <c r="C40" s="6"/>
      <c r="D40" s="6"/>
    </row>
    <row r="41" spans="1:4" x14ac:dyDescent="0.2">
      <c r="A41" s="5" t="s">
        <v>34</v>
      </c>
      <c r="B41" s="6"/>
      <c r="C41" s="6"/>
      <c r="D41" s="6"/>
    </row>
    <row r="42" spans="1:4" x14ac:dyDescent="0.2">
      <c r="A42" s="5" t="s">
        <v>35</v>
      </c>
      <c r="B42" s="6">
        <v>70000</v>
      </c>
      <c r="C42" s="6"/>
      <c r="D42" s="6">
        <v>-19513.34</v>
      </c>
    </row>
    <row r="43" spans="1:4" x14ac:dyDescent="0.2">
      <c r="A43" s="5" t="s">
        <v>36</v>
      </c>
      <c r="B43" s="6">
        <v>-25970</v>
      </c>
      <c r="C43" s="6"/>
      <c r="D43" s="6">
        <v>-5670</v>
      </c>
    </row>
    <row r="45" spans="1:4" x14ac:dyDescent="0.2">
      <c r="A45" s="4" t="s">
        <v>37</v>
      </c>
      <c r="B45" s="9">
        <v>0</v>
      </c>
      <c r="C45" s="4"/>
      <c r="D45" s="9">
        <f>+D37-SUM(D41:D43)</f>
        <v>0.28448369998295675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Naiyana Loontjens</dc:creator>
  <cp:lastModifiedBy>Naiyana Loontjens</cp:lastModifiedBy>
  <dcterms:created xsi:type="dcterms:W3CDTF">2022-07-01T05:03:05Z</dcterms:created>
  <dcterms:modified xsi:type="dcterms:W3CDTF">2022-07-01T05:04:08Z</dcterms:modified>
</cp:coreProperties>
</file>